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0496" windowHeight="7536" activeTab="0"/>
  </bookViews>
  <sheets>
    <sheet name="Выручка от реализации" sheetId="1" r:id="rId1"/>
    <sheet name="Справочник" sheetId="2" r:id="rId2"/>
  </sheets>
  <definedNames/>
  <calcPr fullCalcOnLoad="1"/>
</workbook>
</file>

<file path=xl/sharedStrings.xml><?xml version="1.0" encoding="utf-8"?>
<sst xmlns="http://schemas.openxmlformats.org/spreadsheetml/2006/main" count="159" uniqueCount="119">
  <si>
    <t>Выручка от реализации продукции</t>
  </si>
  <si>
    <t>Код статьи доходов</t>
  </si>
  <si>
    <t>Наименование товаров</t>
  </si>
  <si>
    <t>Цена, руб.</t>
  </si>
  <si>
    <t>Кол-во, шт.</t>
  </si>
  <si>
    <t>Сумма, руб.</t>
  </si>
  <si>
    <t>Скидка, %</t>
  </si>
  <si>
    <t>Цена с учетом скидки, руб.</t>
  </si>
  <si>
    <t>1.01</t>
  </si>
  <si>
    <t>SKU001</t>
  </si>
  <si>
    <t>1.02</t>
  </si>
  <si>
    <t>SKU002</t>
  </si>
  <si>
    <t>1.03</t>
  </si>
  <si>
    <t>SKU003</t>
  </si>
  <si>
    <t>1.04</t>
  </si>
  <si>
    <t>SKU004</t>
  </si>
  <si>
    <t>1.05</t>
  </si>
  <si>
    <t>SKU005</t>
  </si>
  <si>
    <t>1.06</t>
  </si>
  <si>
    <t>SKU006</t>
  </si>
  <si>
    <t>1.07</t>
  </si>
  <si>
    <t>SKU007</t>
  </si>
  <si>
    <t>1.08</t>
  </si>
  <si>
    <t>SKU008</t>
  </si>
  <si>
    <t>1.09</t>
  </si>
  <si>
    <t>SKU009</t>
  </si>
  <si>
    <t>1.10</t>
  </si>
  <si>
    <t>SKU010</t>
  </si>
  <si>
    <t>1.11</t>
  </si>
  <si>
    <t>SKU011</t>
  </si>
  <si>
    <t>1.12</t>
  </si>
  <si>
    <t>SKU012</t>
  </si>
  <si>
    <t>1.13</t>
  </si>
  <si>
    <t>SKU013</t>
  </si>
  <si>
    <t>1.14</t>
  </si>
  <si>
    <t>SKU014</t>
  </si>
  <si>
    <t>1.15</t>
  </si>
  <si>
    <t>SKU015</t>
  </si>
  <si>
    <t>1.16</t>
  </si>
  <si>
    <t>SKU016</t>
  </si>
  <si>
    <t>1.17</t>
  </si>
  <si>
    <t>SKU017</t>
  </si>
  <si>
    <t>1.18</t>
  </si>
  <si>
    <t>SKU018</t>
  </si>
  <si>
    <t>1.19</t>
  </si>
  <si>
    <t>SKU019</t>
  </si>
  <si>
    <t>1.20</t>
  </si>
  <si>
    <t>SKU020</t>
  </si>
  <si>
    <t>Итого выручка от реализации продукции</t>
  </si>
  <si>
    <t>Подстатьи затрат</t>
  </si>
  <si>
    <t>ATL-реклама</t>
  </si>
  <si>
    <t>Затраты на традиционную рекламу</t>
  </si>
  <si>
    <t>ТВ</t>
  </si>
  <si>
    <t>радио</t>
  </si>
  <si>
    <t>печатные СМИ</t>
  </si>
  <si>
    <t>наружная реклама</t>
  </si>
  <si>
    <t>реклама в кинотеатрах</t>
  </si>
  <si>
    <t>Интернет</t>
  </si>
  <si>
    <t>BTL-реклама</t>
  </si>
  <si>
    <t>Затраты на стимуляцию сбыта (конечный потребитель)</t>
  </si>
  <si>
    <t>промоакции</t>
  </si>
  <si>
    <t>бесплатные образцы товара</t>
  </si>
  <si>
    <t>лотереи</t>
  </si>
  <si>
    <t>Затраты на стимуляцию сбыта (сеть дистрибьюторов)</t>
  </si>
  <si>
    <t>рассылка рекламы по почте, email</t>
  </si>
  <si>
    <t>каталоги</t>
  </si>
  <si>
    <t>телемагазины</t>
  </si>
  <si>
    <t>Затраты на стимуляцию сбыта (рекламные материалы - POS)</t>
  </si>
  <si>
    <t>дизайн рекламных материалов для использования в местах продаж</t>
  </si>
  <si>
    <t>производство рекламных материалов для использования в местах продаж</t>
  </si>
  <si>
    <t>Затраты на стимуляцию сбыта (event marketing)</t>
  </si>
  <si>
    <t>презентация новых видов продукции или торговой марки</t>
  </si>
  <si>
    <t>проведение распродаж, конкурсов, лотерей, купонные скидки</t>
  </si>
  <si>
    <t>участие в выставках и ярмарках, организация посещения предприятия</t>
  </si>
  <si>
    <t>PR</t>
  </si>
  <si>
    <t>связи с общественностью</t>
  </si>
  <si>
    <t>Затраты на исследования</t>
  </si>
  <si>
    <t>Количественные исследования</t>
  </si>
  <si>
    <t>массовые опросы (интервью, анкетирование)</t>
  </si>
  <si>
    <t>аудит точек продаж</t>
  </si>
  <si>
    <t>1.21</t>
  </si>
  <si>
    <t>тестирование</t>
  </si>
  <si>
    <t>1.22</t>
  </si>
  <si>
    <t>контент-анализ</t>
  </si>
  <si>
    <t>1.23</t>
  </si>
  <si>
    <t>Качественные исследования</t>
  </si>
  <si>
    <t>экспертный опрос</t>
  </si>
  <si>
    <t>1.24</t>
  </si>
  <si>
    <t>фокус-группа</t>
  </si>
  <si>
    <t>1.25</t>
  </si>
  <si>
    <t>таинственный покупатель</t>
  </si>
  <si>
    <t>1.26</t>
  </si>
  <si>
    <t>1.27</t>
  </si>
  <si>
    <t>1.28</t>
  </si>
  <si>
    <t>1.29</t>
  </si>
  <si>
    <t>1.30</t>
  </si>
  <si>
    <t>Группа затрат</t>
  </si>
  <si>
    <t>Статья затрат</t>
  </si>
  <si>
    <t>Код статьи</t>
  </si>
  <si>
    <t>Статья затрат: 1.01</t>
  </si>
  <si>
    <t>Статья затрат: 1.02</t>
  </si>
  <si>
    <t>Статья затрат: 1.03</t>
  </si>
  <si>
    <t>Статья затрат: 1.04</t>
  </si>
  <si>
    <t>Статья затрат: 1.05</t>
  </si>
  <si>
    <t>Статья затрат: 1.06</t>
  </si>
  <si>
    <t>Статья затрат: 1.07</t>
  </si>
  <si>
    <t>Статья затрат: 1.08</t>
  </si>
  <si>
    <t>Статья затрат: 1.09</t>
  </si>
  <si>
    <t>Статья затрат: 1.10</t>
  </si>
  <si>
    <t>Статья затрат: 1.11</t>
  </si>
  <si>
    <t>Статья затрат: 1.12</t>
  </si>
  <si>
    <t>Статья затрат: 1.13</t>
  </si>
  <si>
    <t>Статья затрат: 1.14</t>
  </si>
  <si>
    <t>Статья затрат: 1.15</t>
  </si>
  <si>
    <t>Статья затрат: 1.16</t>
  </si>
  <si>
    <t>Статья затрат: 1.17</t>
  </si>
  <si>
    <t>Статья затрат: 1.18</t>
  </si>
  <si>
    <t>Статья затрат: 1.19</t>
  </si>
  <si>
    <t>Статья затрат: 1.20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</si>
</sst>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#,##0.00_ ;[Red]\-#,##0.00\ "/>
    <numFmt numFmtId="174" formatCode="#,##0.0_ ;[Red]\-#,##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9"/>
      <name val="Calibri"/>
      <family val="2"/>
    </font>
    <font>
      <b/>
      <sz val="16"/>
      <color indexed="62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4"/>
      <color indexed="22"/>
      <name val="Calibri"/>
      <family val="0"/>
    </font>
    <font>
      <b/>
      <sz val="16"/>
      <color indexed="9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6"/>
      <color theme="1"/>
      <name val="Calibri"/>
      <family val="2"/>
    </font>
    <font>
      <b/>
      <sz val="9"/>
      <color theme="0"/>
      <name val="Calibri"/>
      <family val="2"/>
    </font>
    <font>
      <b/>
      <sz val="16"/>
      <color theme="4" tint="-0.24997000396251678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ck">
        <color rgb="FFC00000"/>
      </bottom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172" fontId="44" fillId="0" borderId="0" xfId="0" applyNumberFormat="1" applyFont="1" applyAlignment="1">
      <alignment horizontal="center" vertical="center"/>
    </xf>
    <xf numFmtId="172" fontId="45" fillId="0" borderId="0" xfId="0" applyNumberFormat="1" applyFont="1" applyAlignment="1">
      <alignment horizontal="center" vertical="center"/>
    </xf>
    <xf numFmtId="172" fontId="44" fillId="0" borderId="0" xfId="0" applyNumberFormat="1" applyFont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left" vertical="center" wrapText="1"/>
    </xf>
    <xf numFmtId="172" fontId="44" fillId="0" borderId="10" xfId="0" applyNumberFormat="1" applyFont="1" applyFill="1" applyBorder="1" applyAlignment="1">
      <alignment horizontal="right" vertical="center" wrapText="1"/>
    </xf>
    <xf numFmtId="172" fontId="44" fillId="0" borderId="0" xfId="0" applyNumberFormat="1" applyFont="1" applyAlignment="1">
      <alignment horizontal="left" vertical="center" wrapText="1"/>
    </xf>
    <xf numFmtId="173" fontId="44" fillId="0" borderId="0" xfId="0" applyNumberFormat="1" applyFont="1" applyAlignment="1">
      <alignment horizontal="center" vertical="center" wrapText="1"/>
    </xf>
    <xf numFmtId="172" fontId="46" fillId="33" borderId="10" xfId="0" applyNumberFormat="1" applyFont="1" applyFill="1" applyBorder="1" applyAlignment="1">
      <alignment horizontal="center" vertical="center" wrapText="1"/>
    </xf>
    <xf numFmtId="173" fontId="46" fillId="33" borderId="10" xfId="0" applyNumberFormat="1" applyFont="1" applyFill="1" applyBorder="1" applyAlignment="1">
      <alignment horizontal="center" vertical="center" wrapText="1"/>
    </xf>
    <xf numFmtId="172" fontId="47" fillId="0" borderId="11" xfId="0" applyNumberFormat="1" applyFont="1" applyBorder="1" applyAlignment="1">
      <alignment horizontal="left" vertical="center"/>
    </xf>
    <xf numFmtId="172" fontId="45" fillId="0" borderId="11" xfId="0" applyNumberFormat="1" applyFont="1" applyBorder="1" applyAlignment="1">
      <alignment horizontal="left" vertical="center"/>
    </xf>
    <xf numFmtId="173" fontId="45" fillId="0" borderId="11" xfId="0" applyNumberFormat="1" applyFont="1" applyBorder="1" applyAlignment="1">
      <alignment horizontal="center" vertical="center"/>
    </xf>
    <xf numFmtId="172" fontId="46" fillId="33" borderId="12" xfId="0" applyNumberFormat="1" applyFont="1" applyFill="1" applyBorder="1" applyAlignment="1">
      <alignment horizontal="center" vertical="center" wrapText="1"/>
    </xf>
    <xf numFmtId="172" fontId="44" fillId="3" borderId="10" xfId="0" applyNumberFormat="1" applyFont="1" applyFill="1" applyBorder="1" applyAlignment="1">
      <alignment horizontal="left" vertical="center" wrapText="1"/>
    </xf>
    <xf numFmtId="49" fontId="44" fillId="6" borderId="10" xfId="0" applyNumberFormat="1" applyFont="1" applyFill="1" applyBorder="1" applyAlignment="1">
      <alignment horizontal="left" vertical="center" wrapText="1"/>
    </xf>
    <xf numFmtId="172" fontId="44" fillId="6" borderId="10" xfId="0" applyNumberFormat="1" applyFont="1" applyFill="1" applyBorder="1" applyAlignment="1">
      <alignment horizontal="left" vertical="center" wrapText="1"/>
    </xf>
    <xf numFmtId="49" fontId="44" fillId="6" borderId="12" xfId="0" applyNumberFormat="1" applyFont="1" applyFill="1" applyBorder="1" applyAlignment="1">
      <alignment horizontal="left" vertical="center" wrapText="1"/>
    </xf>
    <xf numFmtId="172" fontId="44" fillId="6" borderId="12" xfId="0" applyNumberFormat="1" applyFont="1" applyFill="1" applyBorder="1" applyAlignment="1">
      <alignment horizontal="left" vertical="center" wrapText="1"/>
    </xf>
    <xf numFmtId="49" fontId="44" fillId="6" borderId="13" xfId="0" applyNumberFormat="1" applyFont="1" applyFill="1" applyBorder="1" applyAlignment="1">
      <alignment horizontal="left" vertical="center" wrapText="1"/>
    </xf>
    <xf numFmtId="172" fontId="44" fillId="6" borderId="13" xfId="0" applyNumberFormat="1" applyFont="1" applyFill="1" applyBorder="1" applyAlignment="1">
      <alignment horizontal="left" vertical="center" wrapText="1"/>
    </xf>
    <xf numFmtId="172" fontId="48" fillId="3" borderId="14" xfId="0" applyNumberFormat="1" applyFont="1" applyFill="1" applyBorder="1" applyAlignment="1">
      <alignment horizontal="left" vertical="center"/>
    </xf>
    <xf numFmtId="172" fontId="48" fillId="3" borderId="15" xfId="0" applyNumberFormat="1" applyFont="1" applyFill="1" applyBorder="1" applyAlignment="1">
      <alignment horizontal="left" vertical="center"/>
    </xf>
    <xf numFmtId="173" fontId="49" fillId="3" borderId="16" xfId="0" applyNumberFormat="1" applyFont="1" applyFill="1" applyBorder="1" applyAlignment="1">
      <alignment horizontal="right" vertical="center"/>
    </xf>
    <xf numFmtId="172" fontId="48" fillId="3" borderId="16" xfId="0" applyNumberFormat="1" applyFont="1" applyFill="1" applyBorder="1" applyAlignment="1">
      <alignment horizontal="right" vertical="center"/>
    </xf>
    <xf numFmtId="172" fontId="44" fillId="3" borderId="10" xfId="0" applyNumberFormat="1" applyFont="1" applyFill="1" applyBorder="1" applyAlignment="1">
      <alignment horizontal="right" vertical="center" wrapText="1"/>
    </xf>
    <xf numFmtId="9" fontId="44" fillId="3" borderId="10" xfId="56" applyFont="1" applyFill="1" applyBorder="1" applyAlignment="1">
      <alignment horizontal="right" vertical="center" wrapText="1"/>
    </xf>
    <xf numFmtId="49" fontId="44" fillId="0" borderId="10" xfId="0" applyNumberFormat="1" applyFont="1" applyFill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xcel-vba.ru/" TargetMode="External" /><Relationship Id="rId3" Type="http://schemas.openxmlformats.org/officeDocument/2006/relationships/hyperlink" Target="http://www.excel-vba.ru/" TargetMode="External" /><Relationship Id="rId4" Type="http://schemas.openxmlformats.org/officeDocument/2006/relationships/hyperlink" Target="mReplaceMass.Replace_Mass" TargetMode="External" /><Relationship Id="rId5" Type="http://schemas.openxmlformats.org/officeDocument/2006/relationships/hyperlink" Target="http://www.excel-vba.ru/chto-umeet-excel/massovaya-zamena-slov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504825</xdr:colOff>
      <xdr:row>0</xdr:row>
      <xdr:rowOff>0</xdr:rowOff>
    </xdr:from>
    <xdr:to>
      <xdr:col>12</xdr:col>
      <xdr:colOff>409575</xdr:colOff>
      <xdr:row>3</xdr:row>
      <xdr:rowOff>66675</xdr:rowOff>
    </xdr:to>
    <xdr:pic>
      <xdr:nvPicPr>
        <xdr:cNvPr id="1" name="Рисунок 1" descr="Excel для всех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0"/>
          <a:ext cx="2266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762000</xdr:colOff>
      <xdr:row>0</xdr:row>
      <xdr:rowOff>28575</xdr:rowOff>
    </xdr:from>
    <xdr:to>
      <xdr:col>5</xdr:col>
      <xdr:colOff>400050</xdr:colOff>
      <xdr:row>1</xdr:row>
      <xdr:rowOff>190500</xdr:rowOff>
    </xdr:to>
    <xdr:sp macro="[0]!Replace_Mass">
      <xdr:nvSpPr>
        <xdr:cNvPr id="2" name="Скругленный прямоугольник 2"/>
        <xdr:cNvSpPr>
          <a:spLocks/>
        </xdr:cNvSpPr>
      </xdr:nvSpPr>
      <xdr:spPr>
        <a:xfrm>
          <a:off x="4543425" y="28575"/>
          <a:ext cx="1924050" cy="438150"/>
        </a:xfrm>
        <a:prstGeom prst="roundRect">
          <a:avLst/>
        </a:prstGeom>
        <a:solidFill>
          <a:srgbClr val="2F5597"/>
        </a:solidFill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Заменить</a:t>
          </a:r>
          <a:r>
            <a:rPr lang="en-US" cap="none" sz="1400" b="1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 значения</a:t>
          </a:r>
        </a:p>
      </xdr:txBody>
    </xdr:sp>
    <xdr:clientData/>
  </xdr:twoCellAnchor>
  <xdr:twoCellAnchor>
    <xdr:from>
      <xdr:col>9</xdr:col>
      <xdr:colOff>0</xdr:colOff>
      <xdr:row>5</xdr:row>
      <xdr:rowOff>66675</xdr:rowOff>
    </xdr:from>
    <xdr:to>
      <xdr:col>12</xdr:col>
      <xdr:colOff>495300</xdr:colOff>
      <xdr:row>7</xdr:row>
      <xdr:rowOff>66675</xdr:rowOff>
    </xdr:to>
    <xdr:sp>
      <xdr:nvSpPr>
        <xdr:cNvPr id="3" name="Скругленный прямоугольник 7">
          <a:hlinkClick r:id="rId4"/>
        </xdr:cNvPr>
        <xdr:cNvSpPr>
          <a:spLocks/>
        </xdr:cNvSpPr>
      </xdr:nvSpPr>
      <xdr:spPr>
        <a:xfrm>
          <a:off x="8943975" y="1371600"/>
          <a:ext cx="2266950" cy="304800"/>
        </a:xfrm>
        <a:prstGeom prst="roundRect">
          <a:avLst/>
        </a:prstGeom>
        <a:solidFill>
          <a:srgbClr val="FFFFFF"/>
        </a:solidFill>
        <a:ln w="12700" cmpd="sng">
          <a:solidFill>
            <a:srgbClr val="4472C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Посмотреть код</a:t>
          </a:r>
        </a:p>
      </xdr:txBody>
    </xdr:sp>
    <xdr:clientData/>
  </xdr:twoCellAnchor>
  <xdr:twoCellAnchor>
    <xdr:from>
      <xdr:col>9</xdr:col>
      <xdr:colOff>0</xdr:colOff>
      <xdr:row>3</xdr:row>
      <xdr:rowOff>133350</xdr:rowOff>
    </xdr:from>
    <xdr:to>
      <xdr:col>12</xdr:col>
      <xdr:colOff>476250</xdr:colOff>
      <xdr:row>5</xdr:row>
      <xdr:rowOff>19050</xdr:rowOff>
    </xdr:to>
    <xdr:sp>
      <xdr:nvSpPr>
        <xdr:cNvPr id="4" name="Прямоугольник 4">
          <a:hlinkClick r:id="rId5"/>
        </xdr:cNvPr>
        <xdr:cNvSpPr>
          <a:spLocks/>
        </xdr:cNvSpPr>
      </xdr:nvSpPr>
      <xdr:spPr>
        <a:xfrm>
          <a:off x="8943975" y="828675"/>
          <a:ext cx="2247900" cy="495300"/>
        </a:xfrm>
        <a:prstGeom prst="rect">
          <a:avLst/>
        </a:prstGeom>
        <a:solidFill>
          <a:srgbClr val="2F5597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Читать статью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2:H25"/>
  <sheetViews>
    <sheetView showGridLines="0" tabSelected="1" zoomScale="110" zoomScaleNormal="110" zoomScalePageLayoutView="0" workbookViewId="0" topLeftCell="A1">
      <selection activeCell="A4" sqref="A4"/>
    </sheetView>
  </sheetViews>
  <sheetFormatPr defaultColWidth="9.140625" defaultRowHeight="15"/>
  <cols>
    <col min="1" max="1" width="20.00390625" style="6" customWidth="1"/>
    <col min="2" max="2" width="36.7109375" style="6" customWidth="1"/>
    <col min="3" max="8" width="11.421875" style="7" customWidth="1"/>
    <col min="9" max="16384" width="8.8515625" style="3" customWidth="1"/>
  </cols>
  <sheetData>
    <row r="1" ht="21.75" customHeight="1"/>
    <row r="2" spans="1:8" s="2" customFormat="1" ht="20.25" customHeight="1" thickBot="1">
      <c r="A2" s="10" t="s">
        <v>0</v>
      </c>
      <c r="B2" s="11"/>
      <c r="C2" s="12"/>
      <c r="D2" s="12"/>
      <c r="E2" s="12"/>
      <c r="F2" s="12"/>
      <c r="G2" s="12"/>
      <c r="H2" s="12"/>
    </row>
    <row r="3" ht="12.75" thickTop="1"/>
    <row r="4" spans="1:8" ht="36">
      <c r="A4" s="8" t="s">
        <v>1</v>
      </c>
      <c r="B4" s="8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5</v>
      </c>
    </row>
    <row r="5" spans="1:8" s="6" customFormat="1" ht="12">
      <c r="A5" s="27" t="s">
        <v>99</v>
      </c>
      <c r="B5" s="14" t="s">
        <v>9</v>
      </c>
      <c r="C5" s="25">
        <v>700</v>
      </c>
      <c r="D5" s="25">
        <v>5000</v>
      </c>
      <c r="E5" s="5">
        <f>C5*D5</f>
        <v>3500000</v>
      </c>
      <c r="F5" s="26">
        <v>0.1</v>
      </c>
      <c r="G5" s="5">
        <f>C5-C5*F5</f>
        <v>630</v>
      </c>
      <c r="H5" s="5">
        <f>G5*D5</f>
        <v>3150000</v>
      </c>
    </row>
    <row r="6" spans="1:8" s="6" customFormat="1" ht="12">
      <c r="A6" s="27" t="s">
        <v>100</v>
      </c>
      <c r="B6" s="14" t="s">
        <v>11</v>
      </c>
      <c r="C6" s="25">
        <v>400</v>
      </c>
      <c r="D6" s="25">
        <v>6000</v>
      </c>
      <c r="E6" s="5">
        <f aca="true" t="shared" si="0" ref="E6:E24">C6*D6</f>
        <v>2400000</v>
      </c>
      <c r="F6" s="26">
        <v>0.15</v>
      </c>
      <c r="G6" s="5">
        <f aca="true" t="shared" si="1" ref="G6:G24">C6-C6*F6</f>
        <v>340</v>
      </c>
      <c r="H6" s="5">
        <f aca="true" t="shared" si="2" ref="H6:H24">G6*D6</f>
        <v>2040000</v>
      </c>
    </row>
    <row r="7" spans="1:8" s="6" customFormat="1" ht="12">
      <c r="A7" s="27" t="s">
        <v>101</v>
      </c>
      <c r="B7" s="14" t="s">
        <v>13</v>
      </c>
      <c r="C7" s="25">
        <v>800</v>
      </c>
      <c r="D7" s="25">
        <v>8000</v>
      </c>
      <c r="E7" s="5">
        <f t="shared" si="0"/>
        <v>6400000</v>
      </c>
      <c r="F7" s="26">
        <v>0.05</v>
      </c>
      <c r="G7" s="5">
        <f t="shared" si="1"/>
        <v>760</v>
      </c>
      <c r="H7" s="5">
        <f t="shared" si="2"/>
        <v>6080000</v>
      </c>
    </row>
    <row r="8" spans="1:8" s="6" customFormat="1" ht="12">
      <c r="A8" s="27" t="s">
        <v>102</v>
      </c>
      <c r="B8" s="14" t="s">
        <v>15</v>
      </c>
      <c r="C8" s="25">
        <v>350</v>
      </c>
      <c r="D8" s="25">
        <v>12000</v>
      </c>
      <c r="E8" s="5">
        <f t="shared" si="0"/>
        <v>4200000</v>
      </c>
      <c r="F8" s="26">
        <v>0</v>
      </c>
      <c r="G8" s="5">
        <f t="shared" si="1"/>
        <v>350</v>
      </c>
      <c r="H8" s="5">
        <f t="shared" si="2"/>
        <v>4200000</v>
      </c>
    </row>
    <row r="9" spans="1:8" s="6" customFormat="1" ht="12">
      <c r="A9" s="27" t="s">
        <v>103</v>
      </c>
      <c r="B9" s="14" t="s">
        <v>17</v>
      </c>
      <c r="C9" s="25"/>
      <c r="D9" s="25"/>
      <c r="E9" s="5">
        <f t="shared" si="0"/>
        <v>0</v>
      </c>
      <c r="F9" s="26"/>
      <c r="G9" s="5">
        <f t="shared" si="1"/>
        <v>0</v>
      </c>
      <c r="H9" s="5">
        <f t="shared" si="2"/>
        <v>0</v>
      </c>
    </row>
    <row r="10" spans="1:8" s="6" customFormat="1" ht="12">
      <c r="A10" s="27" t="s">
        <v>104</v>
      </c>
      <c r="B10" s="14" t="s">
        <v>19</v>
      </c>
      <c r="C10" s="25"/>
      <c r="D10" s="25"/>
      <c r="E10" s="5">
        <f t="shared" si="0"/>
        <v>0</v>
      </c>
      <c r="F10" s="26"/>
      <c r="G10" s="5">
        <f t="shared" si="1"/>
        <v>0</v>
      </c>
      <c r="H10" s="5">
        <f t="shared" si="2"/>
        <v>0</v>
      </c>
    </row>
    <row r="11" spans="1:8" s="6" customFormat="1" ht="12">
      <c r="A11" s="27" t="s">
        <v>105</v>
      </c>
      <c r="B11" s="14" t="s">
        <v>21</v>
      </c>
      <c r="C11" s="25"/>
      <c r="D11" s="25"/>
      <c r="E11" s="5">
        <f t="shared" si="0"/>
        <v>0</v>
      </c>
      <c r="F11" s="26"/>
      <c r="G11" s="5">
        <f t="shared" si="1"/>
        <v>0</v>
      </c>
      <c r="H11" s="5">
        <f t="shared" si="2"/>
        <v>0</v>
      </c>
    </row>
    <row r="12" spans="1:8" s="6" customFormat="1" ht="12">
      <c r="A12" s="27" t="s">
        <v>106</v>
      </c>
      <c r="B12" s="14" t="s">
        <v>23</v>
      </c>
      <c r="C12" s="25"/>
      <c r="D12" s="25"/>
      <c r="E12" s="5">
        <f t="shared" si="0"/>
        <v>0</v>
      </c>
      <c r="F12" s="26"/>
      <c r="G12" s="5">
        <f t="shared" si="1"/>
        <v>0</v>
      </c>
      <c r="H12" s="5">
        <f t="shared" si="2"/>
        <v>0</v>
      </c>
    </row>
    <row r="13" spans="1:8" s="6" customFormat="1" ht="12">
      <c r="A13" s="27" t="s">
        <v>107</v>
      </c>
      <c r="B13" s="14" t="s">
        <v>25</v>
      </c>
      <c r="C13" s="25"/>
      <c r="D13" s="25"/>
      <c r="E13" s="5">
        <f t="shared" si="0"/>
        <v>0</v>
      </c>
      <c r="F13" s="26"/>
      <c r="G13" s="5">
        <f t="shared" si="1"/>
        <v>0</v>
      </c>
      <c r="H13" s="5">
        <f t="shared" si="2"/>
        <v>0</v>
      </c>
    </row>
    <row r="14" spans="1:8" s="6" customFormat="1" ht="12">
      <c r="A14" s="27" t="s">
        <v>108</v>
      </c>
      <c r="B14" s="14" t="s">
        <v>27</v>
      </c>
      <c r="C14" s="25"/>
      <c r="D14" s="25"/>
      <c r="E14" s="5">
        <f t="shared" si="0"/>
        <v>0</v>
      </c>
      <c r="F14" s="26"/>
      <c r="G14" s="5">
        <f t="shared" si="1"/>
        <v>0</v>
      </c>
      <c r="H14" s="5">
        <f t="shared" si="2"/>
        <v>0</v>
      </c>
    </row>
    <row r="15" spans="1:8" s="6" customFormat="1" ht="12">
      <c r="A15" s="27" t="s">
        <v>109</v>
      </c>
      <c r="B15" s="14" t="s">
        <v>29</v>
      </c>
      <c r="C15" s="25"/>
      <c r="D15" s="25"/>
      <c r="E15" s="5">
        <f t="shared" si="0"/>
        <v>0</v>
      </c>
      <c r="F15" s="26"/>
      <c r="G15" s="5">
        <f t="shared" si="1"/>
        <v>0</v>
      </c>
      <c r="H15" s="5">
        <f t="shared" si="2"/>
        <v>0</v>
      </c>
    </row>
    <row r="16" spans="1:8" s="6" customFormat="1" ht="12">
      <c r="A16" s="27" t="s">
        <v>110</v>
      </c>
      <c r="B16" s="14" t="s">
        <v>31</v>
      </c>
      <c r="C16" s="25"/>
      <c r="D16" s="25"/>
      <c r="E16" s="5">
        <f t="shared" si="0"/>
        <v>0</v>
      </c>
      <c r="F16" s="26"/>
      <c r="G16" s="5">
        <f t="shared" si="1"/>
        <v>0</v>
      </c>
      <c r="H16" s="5">
        <f t="shared" si="2"/>
        <v>0</v>
      </c>
    </row>
    <row r="17" spans="1:8" s="6" customFormat="1" ht="12">
      <c r="A17" s="27" t="s">
        <v>111</v>
      </c>
      <c r="B17" s="14" t="s">
        <v>33</v>
      </c>
      <c r="C17" s="25"/>
      <c r="D17" s="25"/>
      <c r="E17" s="5">
        <f t="shared" si="0"/>
        <v>0</v>
      </c>
      <c r="F17" s="26"/>
      <c r="G17" s="5">
        <f t="shared" si="1"/>
        <v>0</v>
      </c>
      <c r="H17" s="5">
        <f t="shared" si="2"/>
        <v>0</v>
      </c>
    </row>
    <row r="18" spans="1:8" s="6" customFormat="1" ht="12">
      <c r="A18" s="27" t="s">
        <v>112</v>
      </c>
      <c r="B18" s="14" t="s">
        <v>35</v>
      </c>
      <c r="C18" s="25"/>
      <c r="D18" s="25"/>
      <c r="E18" s="5">
        <f t="shared" si="0"/>
        <v>0</v>
      </c>
      <c r="F18" s="26"/>
      <c r="G18" s="5">
        <f t="shared" si="1"/>
        <v>0</v>
      </c>
      <c r="H18" s="5">
        <f t="shared" si="2"/>
        <v>0</v>
      </c>
    </row>
    <row r="19" spans="1:8" s="6" customFormat="1" ht="12">
      <c r="A19" s="27" t="s">
        <v>113</v>
      </c>
      <c r="B19" s="14" t="s">
        <v>37</v>
      </c>
      <c r="C19" s="25"/>
      <c r="D19" s="25"/>
      <c r="E19" s="5">
        <f t="shared" si="0"/>
        <v>0</v>
      </c>
      <c r="F19" s="26"/>
      <c r="G19" s="5">
        <f t="shared" si="1"/>
        <v>0</v>
      </c>
      <c r="H19" s="5">
        <f t="shared" si="2"/>
        <v>0</v>
      </c>
    </row>
    <row r="20" spans="1:8" s="6" customFormat="1" ht="12">
      <c r="A20" s="27" t="s">
        <v>114</v>
      </c>
      <c r="B20" s="14" t="s">
        <v>39</v>
      </c>
      <c r="C20" s="25"/>
      <c r="D20" s="25"/>
      <c r="E20" s="5">
        <f t="shared" si="0"/>
        <v>0</v>
      </c>
      <c r="F20" s="26"/>
      <c r="G20" s="5">
        <f t="shared" si="1"/>
        <v>0</v>
      </c>
      <c r="H20" s="5">
        <f t="shared" si="2"/>
        <v>0</v>
      </c>
    </row>
    <row r="21" spans="1:8" ht="12">
      <c r="A21" s="27" t="s">
        <v>115</v>
      </c>
      <c r="B21" s="14" t="s">
        <v>41</v>
      </c>
      <c r="C21" s="25"/>
      <c r="D21" s="25"/>
      <c r="E21" s="5">
        <f t="shared" si="0"/>
        <v>0</v>
      </c>
      <c r="F21" s="26"/>
      <c r="G21" s="5">
        <f t="shared" si="1"/>
        <v>0</v>
      </c>
      <c r="H21" s="5">
        <f t="shared" si="2"/>
        <v>0</v>
      </c>
    </row>
    <row r="22" spans="1:8" ht="12">
      <c r="A22" s="27" t="s">
        <v>116</v>
      </c>
      <c r="B22" s="14" t="s">
        <v>43</v>
      </c>
      <c r="C22" s="25"/>
      <c r="D22" s="25"/>
      <c r="E22" s="5">
        <f t="shared" si="0"/>
        <v>0</v>
      </c>
      <c r="F22" s="26"/>
      <c r="G22" s="5">
        <f t="shared" si="1"/>
        <v>0</v>
      </c>
      <c r="H22" s="5">
        <f t="shared" si="2"/>
        <v>0</v>
      </c>
    </row>
    <row r="23" spans="1:8" ht="12">
      <c r="A23" s="27" t="s">
        <v>117</v>
      </c>
      <c r="B23" s="14" t="s">
        <v>45</v>
      </c>
      <c r="C23" s="25"/>
      <c r="D23" s="25"/>
      <c r="E23" s="5">
        <f t="shared" si="0"/>
        <v>0</v>
      </c>
      <c r="F23" s="26"/>
      <c r="G23" s="5">
        <f t="shared" si="1"/>
        <v>0</v>
      </c>
      <c r="H23" s="5">
        <f t="shared" si="2"/>
        <v>0</v>
      </c>
    </row>
    <row r="24" spans="1:8" ht="12">
      <c r="A24" s="27" t="s">
        <v>118</v>
      </c>
      <c r="B24" s="14" t="s">
        <v>47</v>
      </c>
      <c r="C24" s="25"/>
      <c r="D24" s="25"/>
      <c r="E24" s="5">
        <f t="shared" si="0"/>
        <v>0</v>
      </c>
      <c r="F24" s="26"/>
      <c r="G24" s="5">
        <f t="shared" si="1"/>
        <v>0</v>
      </c>
      <c r="H24" s="5">
        <f t="shared" si="2"/>
        <v>0</v>
      </c>
    </row>
    <row r="25" spans="1:8" s="1" customFormat="1" ht="12">
      <c r="A25" s="21" t="s">
        <v>48</v>
      </c>
      <c r="B25" s="22"/>
      <c r="C25" s="23">
        <f>E25/D25</f>
        <v>532.258064516129</v>
      </c>
      <c r="D25" s="24">
        <f>SUM(D5:D24)</f>
        <v>31000</v>
      </c>
      <c r="E25" s="24">
        <f>SUM(E5:E24)</f>
        <v>16500000</v>
      </c>
      <c r="F25" s="24"/>
      <c r="G25" s="23">
        <f>H25/D25</f>
        <v>499.03225806451616</v>
      </c>
      <c r="H25" s="24">
        <f>SUM(H5:H24)</f>
        <v>15470000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31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2.8515625" style="6" customWidth="1"/>
    <col min="2" max="2" width="16.8515625" style="6" customWidth="1"/>
    <col min="3" max="3" width="26.8515625" style="6" customWidth="1"/>
    <col min="4" max="4" width="36.7109375" style="6" customWidth="1"/>
    <col min="5" max="5" width="23.00390625" style="3" customWidth="1"/>
    <col min="6" max="16384" width="8.8515625" style="3" customWidth="1"/>
  </cols>
  <sheetData>
    <row r="1" spans="1:4" ht="24" customHeight="1">
      <c r="A1" s="13" t="s">
        <v>98</v>
      </c>
      <c r="B1" s="13" t="s">
        <v>96</v>
      </c>
      <c r="C1" s="13" t="s">
        <v>97</v>
      </c>
      <c r="D1" s="13" t="s">
        <v>49</v>
      </c>
    </row>
    <row r="2" spans="1:5" s="6" customFormat="1" ht="12">
      <c r="A2" s="4" t="s">
        <v>8</v>
      </c>
      <c r="B2" s="15" t="s">
        <v>50</v>
      </c>
      <c r="C2" s="16" t="s">
        <v>51</v>
      </c>
      <c r="D2" s="16" t="s">
        <v>52</v>
      </c>
      <c r="E2" s="6">
        <f>LEN(A2)</f>
        <v>4</v>
      </c>
    </row>
    <row r="3" spans="1:4" s="6" customFormat="1" ht="12">
      <c r="A3" s="4" t="s">
        <v>10</v>
      </c>
      <c r="B3" s="15" t="s">
        <v>50</v>
      </c>
      <c r="C3" s="16" t="s">
        <v>51</v>
      </c>
      <c r="D3" s="16" t="s">
        <v>53</v>
      </c>
    </row>
    <row r="4" spans="1:4" s="6" customFormat="1" ht="12">
      <c r="A4" s="4" t="s">
        <v>12</v>
      </c>
      <c r="B4" s="15" t="s">
        <v>50</v>
      </c>
      <c r="C4" s="16" t="s">
        <v>51</v>
      </c>
      <c r="D4" s="16" t="s">
        <v>54</v>
      </c>
    </row>
    <row r="5" spans="1:4" s="6" customFormat="1" ht="12">
      <c r="A5" s="4" t="s">
        <v>14</v>
      </c>
      <c r="B5" s="15" t="s">
        <v>50</v>
      </c>
      <c r="C5" s="16" t="s">
        <v>51</v>
      </c>
      <c r="D5" s="16" t="s">
        <v>55</v>
      </c>
    </row>
    <row r="6" spans="1:4" s="6" customFormat="1" ht="12">
      <c r="A6" s="4" t="s">
        <v>16</v>
      </c>
      <c r="B6" s="15" t="s">
        <v>50</v>
      </c>
      <c r="C6" s="16" t="s">
        <v>51</v>
      </c>
      <c r="D6" s="16" t="s">
        <v>56</v>
      </c>
    </row>
    <row r="7" spans="1:4" s="6" customFormat="1" ht="12">
      <c r="A7" s="4" t="s">
        <v>18</v>
      </c>
      <c r="B7" s="15" t="s">
        <v>50</v>
      </c>
      <c r="C7" s="16" t="s">
        <v>51</v>
      </c>
      <c r="D7" s="16" t="s">
        <v>57</v>
      </c>
    </row>
    <row r="8" spans="1:4" s="6" customFormat="1" ht="24">
      <c r="A8" s="4" t="s">
        <v>20</v>
      </c>
      <c r="B8" s="15" t="s">
        <v>58</v>
      </c>
      <c r="C8" s="16" t="s">
        <v>59</v>
      </c>
      <c r="D8" s="16" t="s">
        <v>60</v>
      </c>
    </row>
    <row r="9" spans="1:4" s="6" customFormat="1" ht="24">
      <c r="A9" s="4" t="s">
        <v>22</v>
      </c>
      <c r="B9" s="15" t="s">
        <v>58</v>
      </c>
      <c r="C9" s="16" t="s">
        <v>59</v>
      </c>
      <c r="D9" s="16" t="s">
        <v>61</v>
      </c>
    </row>
    <row r="10" spans="1:4" s="6" customFormat="1" ht="24">
      <c r="A10" s="4" t="s">
        <v>24</v>
      </c>
      <c r="B10" s="15" t="s">
        <v>58</v>
      </c>
      <c r="C10" s="16" t="s">
        <v>59</v>
      </c>
      <c r="D10" s="16" t="s">
        <v>62</v>
      </c>
    </row>
    <row r="11" spans="1:4" s="6" customFormat="1" ht="24">
      <c r="A11" s="4" t="s">
        <v>26</v>
      </c>
      <c r="B11" s="15" t="s">
        <v>58</v>
      </c>
      <c r="C11" s="16" t="s">
        <v>63</v>
      </c>
      <c r="D11" s="16" t="s">
        <v>64</v>
      </c>
    </row>
    <row r="12" spans="1:4" s="6" customFormat="1" ht="24">
      <c r="A12" s="4" t="s">
        <v>28</v>
      </c>
      <c r="B12" s="15" t="s">
        <v>58</v>
      </c>
      <c r="C12" s="16" t="s">
        <v>63</v>
      </c>
      <c r="D12" s="16" t="s">
        <v>65</v>
      </c>
    </row>
    <row r="13" spans="1:4" s="6" customFormat="1" ht="24">
      <c r="A13" s="4" t="s">
        <v>30</v>
      </c>
      <c r="B13" s="15" t="s">
        <v>58</v>
      </c>
      <c r="C13" s="16" t="s">
        <v>63</v>
      </c>
      <c r="D13" s="16" t="s">
        <v>66</v>
      </c>
    </row>
    <row r="14" spans="1:4" s="6" customFormat="1" ht="24">
      <c r="A14" s="4" t="s">
        <v>32</v>
      </c>
      <c r="B14" s="15" t="s">
        <v>58</v>
      </c>
      <c r="C14" s="16" t="s">
        <v>67</v>
      </c>
      <c r="D14" s="16" t="s">
        <v>68</v>
      </c>
    </row>
    <row r="15" spans="1:4" s="6" customFormat="1" ht="24">
      <c r="A15" s="4" t="s">
        <v>34</v>
      </c>
      <c r="B15" s="15" t="s">
        <v>58</v>
      </c>
      <c r="C15" s="16" t="s">
        <v>67</v>
      </c>
      <c r="D15" s="16" t="s">
        <v>69</v>
      </c>
    </row>
    <row r="16" spans="1:4" s="6" customFormat="1" ht="24">
      <c r="A16" s="4" t="s">
        <v>36</v>
      </c>
      <c r="B16" s="15" t="s">
        <v>58</v>
      </c>
      <c r="C16" s="16" t="s">
        <v>70</v>
      </c>
      <c r="D16" s="16" t="s">
        <v>71</v>
      </c>
    </row>
    <row r="17" spans="1:4" s="6" customFormat="1" ht="24">
      <c r="A17" s="4" t="s">
        <v>38</v>
      </c>
      <c r="B17" s="15" t="s">
        <v>58</v>
      </c>
      <c r="C17" s="16" t="s">
        <v>70</v>
      </c>
      <c r="D17" s="16" t="s">
        <v>72</v>
      </c>
    </row>
    <row r="18" spans="1:4" s="6" customFormat="1" ht="24">
      <c r="A18" s="4" t="s">
        <v>40</v>
      </c>
      <c r="B18" s="15" t="s">
        <v>58</v>
      </c>
      <c r="C18" s="16" t="s">
        <v>70</v>
      </c>
      <c r="D18" s="16" t="s">
        <v>73</v>
      </c>
    </row>
    <row r="19" spans="1:4" s="6" customFormat="1" ht="12">
      <c r="A19" s="4" t="s">
        <v>42</v>
      </c>
      <c r="B19" s="15" t="s">
        <v>58</v>
      </c>
      <c r="C19" s="16" t="s">
        <v>74</v>
      </c>
      <c r="D19" s="16" t="s">
        <v>75</v>
      </c>
    </row>
    <row r="20" spans="1:4" s="6" customFormat="1" ht="24">
      <c r="A20" s="4" t="s">
        <v>44</v>
      </c>
      <c r="B20" s="15" t="s">
        <v>76</v>
      </c>
      <c r="C20" s="16" t="s">
        <v>77</v>
      </c>
      <c r="D20" s="16" t="s">
        <v>78</v>
      </c>
    </row>
    <row r="21" spans="1:4" s="6" customFormat="1" ht="24">
      <c r="A21" s="4" t="s">
        <v>46</v>
      </c>
      <c r="B21" s="15" t="s">
        <v>76</v>
      </c>
      <c r="C21" s="16" t="s">
        <v>77</v>
      </c>
      <c r="D21" s="16" t="s">
        <v>79</v>
      </c>
    </row>
    <row r="22" spans="1:4" s="6" customFormat="1" ht="24">
      <c r="A22" s="4" t="s">
        <v>80</v>
      </c>
      <c r="B22" s="15" t="s">
        <v>76</v>
      </c>
      <c r="C22" s="16" t="s">
        <v>77</v>
      </c>
      <c r="D22" s="16" t="s">
        <v>81</v>
      </c>
    </row>
    <row r="23" spans="1:4" s="6" customFormat="1" ht="24">
      <c r="A23" s="4" t="s">
        <v>82</v>
      </c>
      <c r="B23" s="15" t="s">
        <v>76</v>
      </c>
      <c r="C23" s="16" t="s">
        <v>77</v>
      </c>
      <c r="D23" s="16" t="s">
        <v>83</v>
      </c>
    </row>
    <row r="24" spans="1:4" s="6" customFormat="1" ht="24">
      <c r="A24" s="4" t="s">
        <v>84</v>
      </c>
      <c r="B24" s="15" t="s">
        <v>76</v>
      </c>
      <c r="C24" s="16" t="s">
        <v>85</v>
      </c>
      <c r="D24" s="16" t="s">
        <v>86</v>
      </c>
    </row>
    <row r="25" spans="1:4" s="6" customFormat="1" ht="24">
      <c r="A25" s="4" t="s">
        <v>87</v>
      </c>
      <c r="B25" s="15" t="s">
        <v>76</v>
      </c>
      <c r="C25" s="16" t="s">
        <v>85</v>
      </c>
      <c r="D25" s="16" t="s">
        <v>88</v>
      </c>
    </row>
    <row r="26" spans="1:4" s="6" customFormat="1" ht="24">
      <c r="A26" s="4" t="s">
        <v>89</v>
      </c>
      <c r="B26" s="15" t="s">
        <v>76</v>
      </c>
      <c r="C26" s="16" t="s">
        <v>85</v>
      </c>
      <c r="D26" s="16" t="s">
        <v>90</v>
      </c>
    </row>
    <row r="27" spans="1:4" s="6" customFormat="1" ht="12">
      <c r="A27" s="4" t="s">
        <v>91</v>
      </c>
      <c r="B27" s="15"/>
      <c r="C27" s="16"/>
      <c r="D27" s="16"/>
    </row>
    <row r="28" spans="1:4" s="6" customFormat="1" ht="12">
      <c r="A28" s="4" t="s">
        <v>92</v>
      </c>
      <c r="B28" s="15"/>
      <c r="C28" s="16"/>
      <c r="D28" s="16"/>
    </row>
    <row r="29" spans="1:4" s="6" customFormat="1" ht="12">
      <c r="A29" s="4" t="s">
        <v>93</v>
      </c>
      <c r="B29" s="15"/>
      <c r="C29" s="16"/>
      <c r="D29" s="16"/>
    </row>
    <row r="30" spans="1:4" s="6" customFormat="1" ht="12">
      <c r="A30" s="4" t="s">
        <v>94</v>
      </c>
      <c r="B30" s="17"/>
      <c r="C30" s="18"/>
      <c r="D30" s="18"/>
    </row>
    <row r="31" spans="1:4" s="6" customFormat="1" ht="12" thickBot="1">
      <c r="A31" s="4" t="s">
        <v>95</v>
      </c>
      <c r="B31" s="19"/>
      <c r="C31" s="20"/>
      <c r="D31" s="20"/>
    </row>
    <row r="32" ht="12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 Щербаков</cp:lastModifiedBy>
  <dcterms:created xsi:type="dcterms:W3CDTF">2017-04-20T05:23:04Z</dcterms:created>
  <dcterms:modified xsi:type="dcterms:W3CDTF">2023-08-08T13:44:09Z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