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Заказ" sheetId="1" r:id="rId1"/>
    <sheet name="Каталог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<sst xmlns="http://schemas.openxmlformats.org/spreadsheetml/2006/main" count="27" uniqueCount="27">
  <si>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Артикул</t>
  </si>
  <si>
    <t>Признак - найден или нет</t>
  </si>
  <si>
    <t>Чему соответствует</t>
  </si>
  <si>
    <t>Для 2007 и выше</t>
  </si>
  <si>
    <t>Наименование</t>
  </si>
  <si>
    <t>IR-40T (черн./красн.) для Citizen (IR-40T)(IR-40T)</t>
  </si>
  <si>
    <t>Kартридж  для  HP LaserJet 1320, арт. HP LaserJet 1320 (Q5949X)</t>
  </si>
  <si>
    <t>Kартридж HP Голубой 128A для принтеров HP LaserJet PRO CP1525N/CP1525NW  (CE321A)</t>
  </si>
  <si>
    <t>Kартридж HP Желтый 128A для принтеров HP LaserJet PRO CP1525N/CP1525NW  (CE322A)</t>
  </si>
  <si>
    <t>Kартридж HP Пурпурный 128A для принтеров HP LaserJet PRO CP1525N/CP1525NW  (CE323A)</t>
  </si>
  <si>
    <t>SL-M3870FW/XEV  МФУ Sansung SL-M3820FW/XEV</t>
  </si>
  <si>
    <t>Активатор датчика дуплекса Xerox(011N00571)</t>
  </si>
  <si>
    <t>Активатор датчика завершения Xerox (120E22171)(00064073)</t>
  </si>
  <si>
    <t>Батарейка программного модуля Xerox(105K36240)</t>
  </si>
  <si>
    <t>FM2-3320</t>
  </si>
  <si>
    <t>Q5949X</t>
  </si>
  <si>
    <t>CE321A</t>
  </si>
  <si>
    <t>CE322A</t>
  </si>
  <si>
    <t>CE323A</t>
  </si>
  <si>
    <t>00064073</t>
  </si>
  <si>
    <t>CV455689</t>
  </si>
  <si>
    <t>CX292708</t>
  </si>
  <si>
    <t>CX292709</t>
  </si>
  <si>
    <t>CX292710</t>
  </si>
  <si>
    <t>Узел захвата бумаги из кассеты в сборе iR-2016/2016J (FM2-3320)</t>
  </si>
  <si>
    <t>Цена по прайсу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</si>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</sst>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2" borderId="10" xfId="0" applyFont="1" applyFill="1" applyBorder="1" applyAlignment="1">
      <alignment/>
    </xf>
    <xf numFmtId="0" fontId="26" fillId="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26" fillId="7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najti-v-yachejke-lyuboe-slovo-iz-spisk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12</xdr:row>
      <xdr:rowOff>19050</xdr:rowOff>
    </xdr:from>
    <xdr:to>
      <xdr:col>0</xdr:col>
      <xdr:colOff>2286000</xdr:colOff>
      <xdr:row>16</xdr:row>
      <xdr:rowOff>28575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305050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17</xdr:row>
      <xdr:rowOff>28575</xdr:rowOff>
    </xdr:from>
    <xdr:ext cx="9925050" cy="533400"/>
    <xdr:sp>
      <xdr:nvSpPr>
        <xdr:cNvPr id="2" name="Прямоугольник 8">
          <a:hlinkClick r:id="rId4"/>
        </xdr:cNvPr>
        <xdr:cNvSpPr>
          <a:spLocks/>
        </xdr:cNvSpPr>
      </xdr:nvSpPr>
      <xdr:spPr>
        <a:xfrm>
          <a:off x="57150" y="3267075"/>
          <a:ext cx="9925050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O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2" width="25.421875" style="0" customWidth="1"/>
    <col min="3" max="3" width="20.28125" style="0" customWidth="1"/>
    <col min="4" max="4" width="17.140625" style="0" customWidth="1"/>
    <col min="5" max="5" width="15.28125" style="0" bestFit="1" customWidth="1"/>
  </cols>
  <sheetData>
    <row r="1" spans="1:5" ht="15">
      <c r="A1" s="2" t="s">
        <v>4</v>
      </c>
      <c r="B1" s="3" t="s">
        <v>1</v>
      </c>
      <c r="C1" s="3" t="s">
        <v>2</v>
      </c>
      <c r="D1" s="3" t="s">
        <v>3</v>
      </c>
      <c r="E1" s="7" t="s">
        <v>25</v>
      </c>
    </row>
    <row r="2" spans="1:5" ht="15">
      <c r="A2" s="1" t="s">
        <v>24</v>
      </c>
      <c r="B2" s="1" t="str">
        <f>IF(ISNA(LOOKUP(2,1/SEARCH(Каталог!$A$2:$A$11,A2))),"Не найден в каталоге","Есть")</f>
        <v>Есть</v>
      </c>
      <c r="C2" s="1" t="str">
        <f>LOOKUP(2,1/SEARCH(Каталог!$A$2:$A$11,A2),Каталог!$A$2:$A$11)</f>
        <v>FM2-3320</v>
      </c>
      <c r="D2" s="1" t="str">
        <f>_xlfn.IFERROR(LOOKUP(2,1/SEARCH(Каталог!$A$2:$A$11,A2),Каталог!$A$2:$A$11),"Нет в каталоге")</f>
        <v>FM2-3320</v>
      </c>
      <c r="E2" s="1">
        <f>_xlfn.IFERROR(LOOKUP(2,1/SEARCH(Каталог!$A$2:$A$11,A2),Каталог!$B$2:$B$11),"")</f>
        <v>1446</v>
      </c>
    </row>
    <row r="3" spans="1:5" ht="15">
      <c r="A3" s="1" t="s">
        <v>5</v>
      </c>
      <c r="B3" s="1" t="str">
        <f>IF(ISNA(LOOKUP(2,1/SEARCH(Каталог!$A$2:$A$11,A3))),"Не найден в каталоге","Есть")</f>
        <v>Не найден в каталоге</v>
      </c>
      <c r="C3" s="1" t="e">
        <f>LOOKUP(2,1/SEARCH(Каталог!$A$2:$A$11,A3),Каталог!$A$2:$A$11)</f>
        <v>#N/A</v>
      </c>
      <c r="D3" s="1" t="str">
        <f>_xlfn.IFERROR(LOOKUP(2,1/SEARCH(Каталог!$A$2:$A$11,A3),Каталог!$A$2:$A$11),"Нет в каталоге")</f>
        <v>Нет в каталоге</v>
      </c>
      <c r="E3" s="1">
        <f>_xlfn.IFERROR(LOOKUP(2,1/SEARCH(Каталог!$A$2:$A$11,A3),Каталог!$B$2:$B$11),"")</f>
      </c>
    </row>
    <row r="4" spans="1:5" ht="15">
      <c r="A4" s="1" t="s">
        <v>6</v>
      </c>
      <c r="B4" s="1" t="str">
        <f>IF(ISNA(LOOKUP(2,1/SEARCH(Каталог!$A$2:$A$11,A4))),"Не найден в каталоге","Есть")</f>
        <v>Есть</v>
      </c>
      <c r="C4" s="1" t="str">
        <f>LOOKUP(2,1/SEARCH(Каталог!$A$2:$A$11,A4),Каталог!$A$2:$A$11)</f>
        <v>Q5949X</v>
      </c>
      <c r="D4" s="1" t="str">
        <f>_xlfn.IFERROR(LOOKUP(2,1/SEARCH(Каталог!$A$2:$A$11,A4),Каталог!$A$2:$A$11),"Нет в каталоге")</f>
        <v>Q5949X</v>
      </c>
      <c r="E4" s="1">
        <f>_xlfn.IFERROR(LOOKUP(2,1/SEARCH(Каталог!$A$2:$A$11,A4),Каталог!$B$2:$B$11),"")</f>
        <v>3568</v>
      </c>
    </row>
    <row r="5" spans="1:5" ht="15">
      <c r="A5" s="1" t="s">
        <v>7</v>
      </c>
      <c r="B5" s="1" t="str">
        <f>IF(ISNA(LOOKUP(2,1/SEARCH(Каталог!$A$2:$A$11,A5))),"Не найден в каталоге","Есть")</f>
        <v>Есть</v>
      </c>
      <c r="C5" s="1" t="str">
        <f>LOOKUP(2,1/SEARCH(Каталог!$A$2:$A$11,A5),Каталог!$A$2:$A$11)</f>
        <v>CE321A</v>
      </c>
      <c r="D5" s="1" t="str">
        <f>_xlfn.IFERROR(LOOKUP(2,1/SEARCH(Каталог!$A$2:$A$11,A5),Каталог!$A$2:$A$11),"Нет в каталоге")</f>
        <v>CE321A</v>
      </c>
      <c r="E5" s="1">
        <f>_xlfn.IFERROR(LOOKUP(2,1/SEARCH(Каталог!$A$2:$A$11,A5),Каталог!$B$2:$B$11),"")</f>
        <v>3817</v>
      </c>
    </row>
    <row r="6" spans="1:5" ht="15">
      <c r="A6" s="1" t="s">
        <v>8</v>
      </c>
      <c r="B6" s="1" t="str">
        <f>IF(ISNA(LOOKUP(2,1/SEARCH(Каталог!$A$2:$A$11,A6))),"Не найден в каталоге","Есть")</f>
        <v>Есть</v>
      </c>
      <c r="C6" s="1" t="str">
        <f>LOOKUP(2,1/SEARCH(Каталог!$A$2:$A$11,A6),Каталог!$A$2:$A$11)</f>
        <v>CE322A</v>
      </c>
      <c r="D6" s="1" t="str">
        <f>_xlfn.IFERROR(LOOKUP(2,1/SEARCH(Каталог!$A$2:$A$11,A6),Каталог!$A$2:$A$11),"Нет в каталоге")</f>
        <v>CE322A</v>
      </c>
      <c r="E6" s="1">
        <f>_xlfn.IFERROR(LOOKUP(2,1/SEARCH(Каталог!$A$2:$A$11,A6),Каталог!$B$2:$B$11),"")</f>
        <v>4767</v>
      </c>
    </row>
    <row r="7" spans="1:5" ht="15">
      <c r="A7" s="1" t="s">
        <v>9</v>
      </c>
      <c r="B7" s="1" t="str">
        <f>IF(ISNA(LOOKUP(2,1/SEARCH(Каталог!$A$2:$A$11,A7))),"Не найден в каталоге","Есть")</f>
        <v>Есть</v>
      </c>
      <c r="C7" s="1" t="str">
        <f>LOOKUP(2,1/SEARCH(Каталог!$A$2:$A$11,A7),Каталог!$A$2:$A$11)</f>
        <v>CE323A</v>
      </c>
      <c r="D7" s="1" t="str">
        <f>_xlfn.IFERROR(LOOKUP(2,1/SEARCH(Каталог!$A$2:$A$11,A7),Каталог!$A$2:$A$11),"Нет в каталоге")</f>
        <v>CE323A</v>
      </c>
      <c r="E7" s="1">
        <f>_xlfn.IFERROR(LOOKUP(2,1/SEARCH(Каталог!$A$2:$A$11,A7),Каталог!$B$2:$B$11),"")</f>
        <v>3960</v>
      </c>
    </row>
    <row r="8" spans="1:5" ht="15">
      <c r="A8" s="1" t="s">
        <v>10</v>
      </c>
      <c r="B8" s="1" t="str">
        <f>IF(ISNA(LOOKUP(2,1/SEARCH(Каталог!$A$2:$A$11,A8))),"Не найден в каталоге","Есть")</f>
        <v>Не найден в каталоге</v>
      </c>
      <c r="C8" s="1" t="e">
        <f>LOOKUP(2,1/SEARCH(Каталог!$A$2:$A$11,A8),Каталог!$A$2:$A$11)</f>
        <v>#N/A</v>
      </c>
      <c r="D8" s="1" t="str">
        <f>_xlfn.IFERROR(LOOKUP(2,1/SEARCH(Каталог!$A$2:$A$11,A8),Каталог!$A$2:$A$11),"Нет в каталоге")</f>
        <v>Нет в каталоге</v>
      </c>
      <c r="E8" s="1">
        <f>_xlfn.IFERROR(LOOKUP(2,1/SEARCH(Каталог!$A$2:$A$11,A8),Каталог!$B$2:$B$11),"")</f>
      </c>
    </row>
    <row r="9" spans="1:5" ht="15">
      <c r="A9" s="1" t="s">
        <v>11</v>
      </c>
      <c r="B9" s="1" t="str">
        <f>IF(ISNA(LOOKUP(2,1/SEARCH(Каталог!$A$2:$A$11,A9))),"Не найден в каталоге","Есть")</f>
        <v>Не найден в каталоге</v>
      </c>
      <c r="C9" s="1" t="e">
        <f>LOOKUP(2,1/SEARCH(Каталог!$A$2:$A$11,A9),Каталог!$A$2:$A$11)</f>
        <v>#N/A</v>
      </c>
      <c r="D9" s="1" t="str">
        <f>_xlfn.IFERROR(LOOKUP(2,1/SEARCH(Каталог!$A$2:$A$11,A9),Каталог!$A$2:$A$11),"Нет в каталоге")</f>
        <v>Нет в каталоге</v>
      </c>
      <c r="E9" s="1">
        <f>_xlfn.IFERROR(LOOKUP(2,1/SEARCH(Каталог!$A$2:$A$11,A9),Каталог!$B$2:$B$11),"")</f>
      </c>
    </row>
    <row r="10" spans="1:5" ht="15">
      <c r="A10" s="1" t="s">
        <v>12</v>
      </c>
      <c r="B10" s="1" t="str">
        <f>IF(ISNA(LOOKUP(2,1/SEARCH(Каталог!$A$2:$A$11,A10))),"Не найден в каталоге","Есть")</f>
        <v>Есть</v>
      </c>
      <c r="C10" s="1" t="str">
        <f>LOOKUP(2,1/SEARCH(Каталог!$A$2:$A$11,A10),Каталог!$A$2:$A$11)</f>
        <v>00064073</v>
      </c>
      <c r="D10" s="1" t="str">
        <f>_xlfn.IFERROR(LOOKUP(2,1/SEARCH(Каталог!$A$2:$A$11,A10),Каталог!$A$2:$A$11),"Нет в каталоге")</f>
        <v>00064073</v>
      </c>
      <c r="E10" s="1">
        <f>_xlfn.IFERROR(LOOKUP(2,1/SEARCH(Каталог!$A$2:$A$11,A10),Каталог!$B$2:$B$11),"")</f>
        <v>5085</v>
      </c>
    </row>
    <row r="11" spans="1:5" ht="15">
      <c r="A11" s="1" t="s">
        <v>13</v>
      </c>
      <c r="B11" s="1" t="str">
        <f>IF(ISNA(LOOKUP(2,1/SEARCH(Каталог!$A$2:$A$11,A11))),"Не найден в каталоге","Есть")</f>
        <v>Не найден в каталоге</v>
      </c>
      <c r="C11" s="1" t="e">
        <f>LOOKUP(2,1/SEARCH(Каталог!$A$2:$A$11,A11),Каталог!$A$2:$A$11)</f>
        <v>#N/A</v>
      </c>
      <c r="D11" s="1" t="str">
        <f>_xlfn.IFERROR(LOOKUP(2,1/SEARCH(Каталог!$A$2:$A$11,A11),Каталог!$A$2:$A$11),"Нет в каталоге")</f>
        <v>Нет в каталоге</v>
      </c>
      <c r="E11" s="1">
        <f>_xlfn.IFERROR(LOOKUP(2,1/SEARCH(Каталог!$A$2:$A$11,A11),Каталог!$B$2:$B$11),"")</f>
      </c>
    </row>
    <row r="18" spans="1:4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17.7109375" style="0" customWidth="1"/>
  </cols>
  <sheetData>
    <row r="1" spans="1:2" ht="15">
      <c r="A1" s="3" t="s">
        <v>0</v>
      </c>
      <c r="B1" s="3" t="s">
        <v>26</v>
      </c>
    </row>
    <row r="2" spans="1:2" ht="15">
      <c r="A2" s="4" t="s">
        <v>14</v>
      </c>
      <c r="B2" s="1">
        <v>1446</v>
      </c>
    </row>
    <row r="3" spans="1:2" ht="15">
      <c r="A3" s="4" t="s">
        <v>20</v>
      </c>
      <c r="B3" s="1">
        <v>3937</v>
      </c>
    </row>
    <row r="4" spans="1:2" ht="15">
      <c r="A4" s="4" t="s">
        <v>15</v>
      </c>
      <c r="B4" s="1">
        <v>3568</v>
      </c>
    </row>
    <row r="5" spans="1:2" ht="15">
      <c r="A5" s="4" t="s">
        <v>16</v>
      </c>
      <c r="B5" s="1">
        <v>3817</v>
      </c>
    </row>
    <row r="6" spans="1:2" ht="15">
      <c r="A6" s="4" t="s">
        <v>17</v>
      </c>
      <c r="B6" s="1">
        <v>4767</v>
      </c>
    </row>
    <row r="7" spans="1:2" ht="15">
      <c r="A7" s="4" t="s">
        <v>18</v>
      </c>
      <c r="B7" s="1">
        <v>3960</v>
      </c>
    </row>
    <row r="8" spans="1:2" ht="15">
      <c r="A8" s="5" t="s">
        <v>19</v>
      </c>
      <c r="B8" s="1">
        <v>5085</v>
      </c>
    </row>
    <row r="9" spans="1:2" ht="15">
      <c r="A9" s="4" t="s">
        <v>21</v>
      </c>
      <c r="B9" s="1">
        <v>5080</v>
      </c>
    </row>
    <row r="10" spans="1:2" ht="15">
      <c r="A10" s="4" t="s">
        <v>22</v>
      </c>
      <c r="B10" s="1">
        <v>2973</v>
      </c>
    </row>
    <row r="11" spans="1:2" ht="15">
      <c r="A11" s="4" t="s">
        <v>23</v>
      </c>
      <c r="B11" s="1">
        <v>4345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2006-09-16T00:00:00Z</dcterms:created>
  <dcterms:modified xsi:type="dcterms:W3CDTF">2016-01-04T12:38:45Z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