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530" activeTab="0"/>
  </bookViews>
  <sheets>
    <sheet name="Два критерия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<sst xmlns="http://schemas.openxmlformats.org/spreadsheetml/2006/main" count="72" uniqueCount="14">
  <si>
    <t>Дата</t>
  </si>
  <si>
    <t>Сумма</t>
  </si>
  <si>
    <t>Отдел</t>
  </si>
  <si>
    <t>Отдел развития бизнеса</t>
  </si>
  <si>
    <t>Отдел финансирования</t>
  </si>
  <si>
    <t>Отдел рекламы</t>
  </si>
  <si>
    <t>Юридический отдел</t>
  </si>
  <si>
    <t>Данные по отделам на дату</t>
  </si>
  <si>
    <t>От</t>
  </si>
  <si>
    <t>Данные по отделам за период</t>
  </si>
  <si>
    <t>До</t>
  </si>
  <si>
    <t>Общая сумма на дату</t>
  </si>
  <si>
    <t>СУММЕСЛИМН</t>
  </si>
  <si>
    <t>СУММПРОИЗВ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</si>
</sst>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2"/>
      <name val="Calibri"/>
      <family val="2"/>
    </font>
    <font>
      <b/>
      <sz val="11"/>
      <name val="Calibri"/>
      <family val="2"/>
    </font>
    <font>
      <sz val="11"/>
      <color indexed="16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 tint="-0.1499900072813034"/>
      <name val="Calibri"/>
      <family val="2"/>
    </font>
    <font>
      <sz val="11"/>
      <color theme="5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theme="5" tint="0.5999600291252136"/>
      </left>
      <right style="medium">
        <color theme="5" tint="0.5999600291252136"/>
      </right>
      <top style="medium">
        <color theme="5" tint="0.5999600291252136"/>
      </top>
      <bottom style="medium">
        <color theme="5" tint="0.599960029125213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horizontal="right"/>
    </xf>
    <xf numFmtId="4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 horizontal="center"/>
    </xf>
    <xf numFmtId="0" fontId="38" fillId="33" borderId="11" xfId="52" applyFont="1" applyFill="1" applyBorder="1" applyAlignment="1">
      <alignment horizontal="center" vertical="center" wrapText="1"/>
      <protection/>
    </xf>
    <xf numFmtId="14" fontId="0" fillId="3" borderId="10" xfId="0" applyNumberFormat="1" applyFill="1" applyBorder="1" applyAlignment="1">
      <alignment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39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http://www.excel-vba.ru/chto-umeet-excel/funkciya-summesli-a-tak-zhe-summesli-po-dvum-kriteriya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10</xdr:row>
      <xdr:rowOff>57150</xdr:rowOff>
    </xdr:from>
    <xdr:to>
      <xdr:col>8</xdr:col>
      <xdr:colOff>514350</xdr:colOff>
      <xdr:row>14</xdr:row>
      <xdr:rowOff>66675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990725"/>
          <a:ext cx="2276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15</xdr:row>
      <xdr:rowOff>66675</xdr:rowOff>
    </xdr:from>
    <xdr:to>
      <xdr:col>8</xdr:col>
      <xdr:colOff>609600</xdr:colOff>
      <xdr:row>18</xdr:row>
      <xdr:rowOff>28575</xdr:rowOff>
    </xdr:to>
    <xdr:sp>
      <xdr:nvSpPr>
        <xdr:cNvPr id="2" name="Прямоугольник 2">
          <a:hlinkClick r:id="rId4"/>
        </xdr:cNvPr>
        <xdr:cNvSpPr>
          <a:spLocks/>
        </xdr:cNvSpPr>
      </xdr:nvSpPr>
      <xdr:spPr>
        <a:xfrm>
          <a:off x="6619875" y="2952750"/>
          <a:ext cx="2333625" cy="5334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23.421875" style="0" bestFit="1" customWidth="1"/>
    <col min="3" max="3" width="10.57421875" style="0" customWidth="1"/>
    <col min="5" max="5" width="20.57421875" style="0" bestFit="1" customWidth="1"/>
    <col min="6" max="6" width="11.7109375" style="0" customWidth="1"/>
    <col min="7" max="7" width="10.140625" style="0" bestFit="1" customWidth="1"/>
    <col min="8" max="8" width="26.8515625" style="0" bestFit="1" customWidth="1"/>
    <col min="9" max="9" width="14.28125" style="0" bestFit="1" customWidth="1"/>
    <col min="10" max="10" width="14.7109375" style="0" bestFit="1" customWidth="1"/>
    <col min="11" max="11" width="10.140625" style="0" bestFit="1" customWidth="1"/>
    <col min="12" max="12" width="29.421875" style="0" bestFit="1" customWidth="1"/>
    <col min="13" max="13" width="12.140625" style="0" customWidth="1"/>
  </cols>
  <sheetData>
    <row r="1" spans="1:13" ht="15.75" thickBot="1">
      <c r="A1" s="8" t="s">
        <v>0</v>
      </c>
      <c r="B1" s="8" t="s">
        <v>2</v>
      </c>
      <c r="C1" s="8" t="s">
        <v>1</v>
      </c>
      <c r="L1" s="10" t="s">
        <v>9</v>
      </c>
      <c r="M1" s="11"/>
    </row>
    <row r="2" spans="1:13" ht="15">
      <c r="A2" s="1">
        <v>40578</v>
      </c>
      <c r="B2" s="2" t="s">
        <v>6</v>
      </c>
      <c r="C2" s="3">
        <v>37104</v>
      </c>
      <c r="I2" s="12" t="s">
        <v>13</v>
      </c>
      <c r="J2" s="12" t="s">
        <v>12</v>
      </c>
      <c r="L2" s="5" t="s">
        <v>8</v>
      </c>
      <c r="M2" s="9">
        <v>40544</v>
      </c>
    </row>
    <row r="3" spans="1:13" ht="15.75" thickBot="1">
      <c r="A3" s="1">
        <v>40567</v>
      </c>
      <c r="B3" s="2" t="s">
        <v>3</v>
      </c>
      <c r="C3" s="3">
        <v>38825</v>
      </c>
      <c r="E3" s="4" t="s">
        <v>11</v>
      </c>
      <c r="H3" s="4" t="s">
        <v>7</v>
      </c>
      <c r="I3" s="9">
        <v>40576</v>
      </c>
      <c r="J3" s="9">
        <v>40576</v>
      </c>
      <c r="L3" s="5" t="s">
        <v>10</v>
      </c>
      <c r="M3" s="9">
        <v>40574</v>
      </c>
    </row>
    <row r="4" spans="1:13" ht="15.75" thickBot="1">
      <c r="A4" s="1">
        <v>40583</v>
      </c>
      <c r="B4" s="2" t="s">
        <v>4</v>
      </c>
      <c r="C4" s="3">
        <v>30384</v>
      </c>
      <c r="E4" s="7">
        <f>SUMIF(A2:A50,F4,C2:C50)</f>
        <v>23487</v>
      </c>
      <c r="F4" s="9">
        <v>40581</v>
      </c>
      <c r="H4" s="8" t="s">
        <v>2</v>
      </c>
      <c r="I4" s="8" t="s">
        <v>1</v>
      </c>
      <c r="J4" s="8" t="s">
        <v>1</v>
      </c>
      <c r="L4" s="8" t="s">
        <v>2</v>
      </c>
      <c r="M4" s="8" t="s">
        <v>1</v>
      </c>
    </row>
    <row r="5" spans="1:13" ht="15">
      <c r="A5" s="1">
        <v>40561</v>
      </c>
      <c r="B5" s="2" t="s">
        <v>3</v>
      </c>
      <c r="C5" s="3">
        <v>10952</v>
      </c>
      <c r="H5" s="2" t="s">
        <v>6</v>
      </c>
      <c r="I5" s="6">
        <f>SUMPRODUCT(($A$2:$A$50=$I$3)*($B$2:$B$50=H5),$C$2:$C$50)</f>
        <v>0</v>
      </c>
      <c r="J5" s="6">
        <f>_xlfn.SUMIFS($C$2:$C$50,$A$2:$A$50,$I$3,$B$2:$B$50,$H5)</f>
        <v>0</v>
      </c>
      <c r="L5" s="2" t="s">
        <v>6</v>
      </c>
      <c r="M5" s="6">
        <f>SUMPRODUCT(($A$2:$A$50&gt;=$M$2)*($A$2:$A$50&lt;=$M$3)*($B$2:$B$50=L5),$C$2:$C$50)</f>
        <v>211558</v>
      </c>
    </row>
    <row r="6" spans="1:13" ht="15">
      <c r="A6" s="1">
        <v>40567</v>
      </c>
      <c r="B6" s="2" t="s">
        <v>3</v>
      </c>
      <c r="C6" s="3">
        <v>15206</v>
      </c>
      <c r="H6" s="2" t="s">
        <v>3</v>
      </c>
      <c r="I6" s="6">
        <f>SUMPRODUCT(($A$2:$A$50=$I$3)*($B$2:$B$50=H6),$C$2:$C$50)</f>
        <v>0</v>
      </c>
      <c r="J6" s="6">
        <f>_xlfn.SUMIFS($C$2:$C$50,$A$2:$A$50,$I$3,$B$2:$B$50,$H6)</f>
        <v>0</v>
      </c>
      <c r="L6" s="2" t="s">
        <v>3</v>
      </c>
      <c r="M6" s="6">
        <f>SUMPRODUCT(($A$2:$A$50&gt;=$M$2)*($A$2:$A$50&lt;=$M$3)*($B$2:$B$50=L6),$C$2:$C$50)</f>
        <v>186536</v>
      </c>
    </row>
    <row r="7" spans="1:13" ht="15">
      <c r="A7" s="1">
        <v>40576</v>
      </c>
      <c r="B7" s="2" t="s">
        <v>4</v>
      </c>
      <c r="C7" s="3">
        <v>20922</v>
      </c>
      <c r="H7" s="2" t="s">
        <v>6</v>
      </c>
      <c r="I7" s="6">
        <f>SUMPRODUCT(($A$2:$A$50=$I$3)*($B$2:$B$50=H7),$C$2:$C$50)</f>
        <v>0</v>
      </c>
      <c r="J7" s="6">
        <f>_xlfn.SUMIFS($C$2:$C$50,$A$2:$A$50,$I$3,$B$2:$B$50,$H7)</f>
        <v>0</v>
      </c>
      <c r="L7" s="2" t="s">
        <v>6</v>
      </c>
      <c r="M7" s="6">
        <f>SUMPRODUCT(($A$2:$A$50&gt;=$M$2)*($A$2:$A$50&lt;=$M$3)*($B$2:$B$50=L7),$C$2:$C$50)</f>
        <v>211558</v>
      </c>
    </row>
    <row r="8" spans="1:13" ht="15">
      <c r="A8" s="1">
        <v>40565</v>
      </c>
      <c r="B8" s="2" t="s">
        <v>6</v>
      </c>
      <c r="C8" s="3">
        <v>35499</v>
      </c>
      <c r="H8" s="2" t="s">
        <v>4</v>
      </c>
      <c r="I8" s="6">
        <f>SUMPRODUCT(($A$2:$A$50=$I$3)*($B$2:$B$50=H8),$C$2:$C$50)</f>
        <v>20922</v>
      </c>
      <c r="J8" s="6">
        <f>_xlfn.SUMIFS($C$2:$C$50,$A$2:$A$50,$I$3,$B$2:$B$50,$H8)</f>
        <v>20922</v>
      </c>
      <c r="L8" s="2" t="s">
        <v>4</v>
      </c>
      <c r="M8" s="6">
        <f>SUMPRODUCT(($A$2:$A$50&gt;=$M$2)*($A$2:$A$50&lt;=$M$3)*($B$2:$B$50=L8),$C$2:$C$50)</f>
        <v>249207</v>
      </c>
    </row>
    <row r="9" spans="1:3" ht="15">
      <c r="A9" s="1">
        <v>40577</v>
      </c>
      <c r="B9" s="2" t="s">
        <v>4</v>
      </c>
      <c r="C9" s="3">
        <v>31415</v>
      </c>
    </row>
    <row r="10" spans="1:3" ht="15">
      <c r="A10" s="1">
        <v>40563</v>
      </c>
      <c r="B10" s="2" t="s">
        <v>3</v>
      </c>
      <c r="C10" s="3">
        <v>31931</v>
      </c>
    </row>
    <row r="11" spans="1:3" ht="15">
      <c r="A11" s="1">
        <v>40553</v>
      </c>
      <c r="B11" s="2" t="s">
        <v>6</v>
      </c>
      <c r="C11" s="3">
        <v>44577</v>
      </c>
    </row>
    <row r="12" spans="1:3" ht="15">
      <c r="A12" s="1">
        <v>40561</v>
      </c>
      <c r="B12" s="2" t="s">
        <v>4</v>
      </c>
      <c r="C12" s="3">
        <v>18502</v>
      </c>
    </row>
    <row r="13" spans="1:3" ht="15">
      <c r="A13" s="1">
        <v>40575</v>
      </c>
      <c r="B13" s="2" t="s">
        <v>3</v>
      </c>
      <c r="C13" s="3">
        <v>19448</v>
      </c>
    </row>
    <row r="14" spans="1:3" ht="15">
      <c r="A14" s="1">
        <v>40588</v>
      </c>
      <c r="B14" s="2" t="s">
        <v>4</v>
      </c>
      <c r="C14" s="3">
        <v>42114</v>
      </c>
    </row>
    <row r="15" spans="1:3" ht="15">
      <c r="A15" s="1">
        <v>40553</v>
      </c>
      <c r="B15" s="2" t="s">
        <v>5</v>
      </c>
      <c r="C15" s="3">
        <v>42475</v>
      </c>
    </row>
    <row r="16" spans="1:3" ht="15">
      <c r="A16" s="1">
        <v>40566</v>
      </c>
      <c r="B16" s="2" t="s">
        <v>3</v>
      </c>
      <c r="C16" s="3">
        <v>22948</v>
      </c>
    </row>
    <row r="17" spans="1:3" ht="15">
      <c r="A17" s="1">
        <v>40572</v>
      </c>
      <c r="B17" s="2" t="s">
        <v>4</v>
      </c>
      <c r="C17" s="3">
        <v>41198</v>
      </c>
    </row>
    <row r="18" spans="1:3" ht="15">
      <c r="A18" s="1">
        <v>40589</v>
      </c>
      <c r="B18" s="2" t="s">
        <v>3</v>
      </c>
      <c r="C18" s="3">
        <v>34634</v>
      </c>
    </row>
    <row r="19" spans="1:3" ht="15">
      <c r="A19" s="1">
        <v>40545</v>
      </c>
      <c r="B19" s="2" t="s">
        <v>4</v>
      </c>
      <c r="C19" s="3">
        <v>20553</v>
      </c>
    </row>
    <row r="20" spans="1:3" ht="15">
      <c r="A20" s="1">
        <v>40565</v>
      </c>
      <c r="B20" s="2" t="s">
        <v>4</v>
      </c>
      <c r="C20" s="3">
        <v>35094</v>
      </c>
    </row>
    <row r="21" spans="1:3" ht="15">
      <c r="A21" s="1">
        <v>40565</v>
      </c>
      <c r="B21" s="2" t="s">
        <v>4</v>
      </c>
      <c r="C21" s="3">
        <v>35664</v>
      </c>
    </row>
    <row r="22" spans="1:3" ht="15">
      <c r="A22" s="1">
        <v>40580</v>
      </c>
      <c r="B22" s="2" t="s">
        <v>6</v>
      </c>
      <c r="C22" s="3">
        <v>30650</v>
      </c>
    </row>
    <row r="23" spans="1:3" ht="15">
      <c r="A23" s="1">
        <v>40581</v>
      </c>
      <c r="B23" s="2" t="s">
        <v>4</v>
      </c>
      <c r="C23" s="3">
        <v>23487</v>
      </c>
    </row>
    <row r="24" spans="1:3" ht="15">
      <c r="A24" s="1">
        <v>40554</v>
      </c>
      <c r="B24" s="2" t="s">
        <v>6</v>
      </c>
      <c r="C24" s="3">
        <v>37842</v>
      </c>
    </row>
    <row r="25" spans="1:3" ht="15">
      <c r="A25" s="1">
        <v>40550</v>
      </c>
      <c r="B25" s="2" t="s">
        <v>6</v>
      </c>
      <c r="C25" s="3">
        <v>30314</v>
      </c>
    </row>
    <row r="26" spans="1:3" ht="15">
      <c r="A26" s="1">
        <v>40582</v>
      </c>
      <c r="B26" s="2" t="s">
        <v>5</v>
      </c>
      <c r="C26" s="3">
        <v>24818</v>
      </c>
    </row>
    <row r="27" spans="1:3" ht="15">
      <c r="A27" s="1">
        <v>40579</v>
      </c>
      <c r="B27" s="2" t="s">
        <v>6</v>
      </c>
      <c r="C27" s="3">
        <v>27491</v>
      </c>
    </row>
    <row r="28" spans="1:3" ht="15">
      <c r="A28" s="1">
        <v>40590</v>
      </c>
      <c r="B28" s="2" t="s">
        <v>5</v>
      </c>
      <c r="C28" s="3">
        <v>12808</v>
      </c>
    </row>
    <row r="29" spans="1:3" ht="15">
      <c r="A29" s="1">
        <v>40571</v>
      </c>
      <c r="B29" s="2" t="s">
        <v>5</v>
      </c>
      <c r="C29" s="3">
        <v>12823</v>
      </c>
    </row>
    <row r="30" spans="1:3" ht="15">
      <c r="A30" s="1">
        <v>40548</v>
      </c>
      <c r="B30" s="2" t="s">
        <v>5</v>
      </c>
      <c r="C30" s="3">
        <v>35493</v>
      </c>
    </row>
    <row r="31" spans="1:3" ht="15">
      <c r="A31" s="1">
        <v>40560</v>
      </c>
      <c r="B31" s="2" t="s">
        <v>6</v>
      </c>
      <c r="C31" s="3">
        <v>38887</v>
      </c>
    </row>
    <row r="32" spans="1:3" ht="15">
      <c r="A32" s="1">
        <v>40590</v>
      </c>
      <c r="B32" s="2" t="s">
        <v>3</v>
      </c>
      <c r="C32" s="3">
        <v>38658</v>
      </c>
    </row>
    <row r="33" spans="1:3" ht="15">
      <c r="A33" s="1">
        <v>40588</v>
      </c>
      <c r="B33" s="2" t="s">
        <v>5</v>
      </c>
      <c r="C33" s="3">
        <v>11729</v>
      </c>
    </row>
    <row r="34" spans="1:3" ht="15">
      <c r="A34" s="1">
        <v>40544</v>
      </c>
      <c r="B34" s="2" t="s">
        <v>4</v>
      </c>
      <c r="C34" s="3">
        <v>15855</v>
      </c>
    </row>
    <row r="35" spans="1:3" ht="15">
      <c r="A35" s="1">
        <v>40572</v>
      </c>
      <c r="B35" s="2" t="s">
        <v>4</v>
      </c>
      <c r="C35" s="3">
        <v>44576</v>
      </c>
    </row>
    <row r="36" spans="1:3" ht="15">
      <c r="A36" s="1">
        <v>40549</v>
      </c>
      <c r="B36" s="2" t="s">
        <v>5</v>
      </c>
      <c r="C36" s="3">
        <v>24994</v>
      </c>
    </row>
    <row r="37" spans="1:3" ht="15">
      <c r="A37" s="1">
        <v>40567</v>
      </c>
      <c r="B37" s="2" t="s">
        <v>5</v>
      </c>
      <c r="C37" s="3">
        <v>39234</v>
      </c>
    </row>
    <row r="38" spans="1:3" ht="15">
      <c r="A38" s="1">
        <v>40580</v>
      </c>
      <c r="B38" s="2" t="s">
        <v>5</v>
      </c>
      <c r="C38" s="3">
        <v>25220</v>
      </c>
    </row>
    <row r="39" spans="1:3" ht="15">
      <c r="A39" s="1">
        <v>40571</v>
      </c>
      <c r="B39" s="2" t="s">
        <v>6</v>
      </c>
      <c r="C39" s="3">
        <v>24439</v>
      </c>
    </row>
    <row r="40" spans="1:3" ht="15">
      <c r="A40" s="1">
        <v>40549</v>
      </c>
      <c r="B40" s="2" t="s">
        <v>3</v>
      </c>
      <c r="C40" s="3">
        <v>22242</v>
      </c>
    </row>
    <row r="41" spans="1:3" ht="15">
      <c r="A41" s="1">
        <v>40585</v>
      </c>
      <c r="B41" s="2" t="s">
        <v>5</v>
      </c>
      <c r="C41" s="3">
        <v>29636</v>
      </c>
    </row>
    <row r="42" spans="1:3" ht="15">
      <c r="A42" s="1">
        <v>40553</v>
      </c>
      <c r="B42" s="2" t="s">
        <v>5</v>
      </c>
      <c r="C42" s="3">
        <v>15597</v>
      </c>
    </row>
    <row r="43" spans="1:3" ht="15">
      <c r="A43" s="1">
        <v>40549</v>
      </c>
      <c r="B43" s="2" t="s">
        <v>4</v>
      </c>
      <c r="C43" s="3">
        <v>21497</v>
      </c>
    </row>
    <row r="44" spans="1:3" ht="15">
      <c r="A44" s="1">
        <v>40558</v>
      </c>
      <c r="B44" s="2" t="s">
        <v>5</v>
      </c>
      <c r="C44" s="3">
        <v>20608</v>
      </c>
    </row>
    <row r="45" spans="1:3" ht="15">
      <c r="A45" s="1">
        <v>40550</v>
      </c>
      <c r="B45" s="2" t="s">
        <v>4</v>
      </c>
      <c r="C45" s="3">
        <v>16268</v>
      </c>
    </row>
    <row r="46" spans="1:3" ht="15">
      <c r="A46" s="1">
        <v>40584</v>
      </c>
      <c r="B46" s="2" t="s">
        <v>5</v>
      </c>
      <c r="C46" s="3">
        <v>40193</v>
      </c>
    </row>
    <row r="47" spans="1:3" ht="15">
      <c r="A47" s="1">
        <v>40583</v>
      </c>
      <c r="B47" s="2" t="s">
        <v>6</v>
      </c>
      <c r="C47" s="3">
        <v>30912</v>
      </c>
    </row>
    <row r="48" spans="1:3" ht="15">
      <c r="A48" s="1">
        <v>40572</v>
      </c>
      <c r="B48" s="2" t="s">
        <v>5</v>
      </c>
      <c r="C48" s="3">
        <v>30201</v>
      </c>
    </row>
    <row r="49" spans="1:3" ht="15">
      <c r="A49" s="1">
        <v>40579</v>
      </c>
      <c r="B49" s="2" t="s">
        <v>3</v>
      </c>
      <c r="C49" s="3">
        <v>38680</v>
      </c>
    </row>
    <row r="50" spans="1:3" ht="15">
      <c r="A50" s="1">
        <v>40574</v>
      </c>
      <c r="B50" s="2" t="s">
        <v>3</v>
      </c>
      <c r="C50" s="3">
        <v>44432</v>
      </c>
    </row>
  </sheetData>
  <sheetProtection/>
  <mergeCells count="1">
    <mergeCell ref="L1:M1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2017-01-09T11:36:19Z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